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C:\_Ingrid Overig (was U-schijf)\"/>
    </mc:Choice>
  </mc:AlternateContent>
  <xr:revisionPtr revIDLastSave="0" documentId="8_{F28EB8D5-7F04-4556-A764-286E865C1BCB}" xr6:coauthVersionLast="47" xr6:coauthVersionMax="47" xr10:uidLastSave="{00000000-0000-0000-0000-000000000000}"/>
  <bookViews>
    <workbookView xWindow="-120" yWindow="-16320" windowWidth="29040" windowHeight="15720" xr2:uid="{00000000-000D-0000-FFFF-FFFF00000000}"/>
  </bookViews>
  <sheets>
    <sheet name="Vakantiewet" sheetId="2" r:id="rId1"/>
  </sheets>
  <definedNames>
    <definedName name="_xlnm._FilterDatabase" localSheetId="0" hidden="1">Vakantiewet!$A$8:$H$22</definedName>
    <definedName name="_xlnm.Print_Area" localSheetId="0">Vakantiewet!$A$1:$M$29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2" l="1"/>
  <c r="C15" i="2" l="1"/>
  <c r="P6" i="2"/>
  <c r="C12" i="2" s="1"/>
  <c r="C16" i="2"/>
  <c r="C17" i="2"/>
  <c r="C14" i="2"/>
  <c r="C13" i="2"/>
  <c r="G17" i="2" l="1"/>
  <c r="G14" i="2"/>
  <c r="G16" i="2"/>
  <c r="E18" i="2"/>
  <c r="G13" i="2" l="1"/>
  <c r="G15" i="2"/>
  <c r="G12" i="2"/>
  <c r="C19" i="2"/>
  <c r="D6" i="2" l="1"/>
  <c r="D21" i="2" s="1"/>
  <c r="F12" i="2" l="1"/>
  <c r="H12" i="2" s="1"/>
  <c r="F17" i="2"/>
  <c r="H17" i="2" s="1"/>
  <c r="F13" i="2"/>
  <c r="H13" i="2" s="1"/>
  <c r="F14" i="2"/>
  <c r="H14" i="2" s="1"/>
  <c r="F16" i="2"/>
  <c r="H16" i="2" s="1"/>
  <c r="F15" i="2"/>
  <c r="H15" i="2" s="1"/>
  <c r="D19" i="2" l="1"/>
  <c r="F20" i="2" s="1"/>
  <c r="G19" i="2" l="1"/>
  <c r="D25" i="2" s="1"/>
  <c r="F19" i="2" l="1"/>
  <c r="D22" i="2" s="1"/>
  <c r="H19" i="2" l="1"/>
  <c r="D2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Pieter van Aarle</author>
  </authors>
  <commentList>
    <comment ref="A11" authorId="0" shapeId="0" xr:uid="{00000000-0006-0000-0000-000002000000}">
      <text>
        <r>
          <rPr>
            <sz val="9"/>
            <color indexed="81"/>
            <rFont val="Tahoma"/>
            <family val="2"/>
          </rPr>
          <t xml:space="preserve">Het ingeven van een start en einddatum is een veelgebruikte berekeningsmethoden, voor wanneer een werknemer:
1) niet per de 1e van een periode in dienst komt of
2) ergens in de periode (niet per de 1e) van parttimepercentage verandert.
Het opgeven van deze velden is niet verplicht. U kunt ook kiezen om alleen de kolom 'Aantal maanden' te vullen. 
</t>
        </r>
      </text>
    </comment>
    <comment ref="D11" authorId="0" shapeId="0" xr:uid="{00000000-0006-0000-0000-000003000000}">
      <text>
        <r>
          <rPr>
            <sz val="9"/>
            <color indexed="81"/>
            <rFont val="Tahoma"/>
            <family val="2"/>
          </rPr>
          <t xml:space="preserve">De waarde in deze kolom overschrijft de waarde van de kolom maandfactor. (indien gevuld)
</t>
        </r>
      </text>
    </comment>
  </commentList>
</comments>
</file>

<file path=xl/sharedStrings.xml><?xml version="1.0" encoding="utf-8"?>
<sst xmlns="http://schemas.openxmlformats.org/spreadsheetml/2006/main" count="35" uniqueCount="35">
  <si>
    <t>Opgebouwd recht</t>
  </si>
  <si>
    <t>Verdeling W/B</t>
  </si>
  <si>
    <t>Berekende uren per jaar fulltimer</t>
  </si>
  <si>
    <t>Einddatum</t>
  </si>
  <si>
    <t>Startdatum</t>
  </si>
  <si>
    <t>Berekening wettelijke en bovenwettelijke rechten voor werknemers die in dienst komen of van PT% wijzigen</t>
  </si>
  <si>
    <t>Wat zijn de fulltime arbeidsuren?</t>
  </si>
  <si>
    <t>Vul deze waarde in het veld 'Jaarrecht in uren'.</t>
  </si>
  <si>
    <t>Vul deze waarde in het veld 'Correctie Jaarrecht in uren'.</t>
  </si>
  <si>
    <t>Sla dit Excel als kopie op wanneer u een berekening voor een werknemer hebt gemaakt.</t>
  </si>
  <si>
    <t>Veld 'Jaarrecht' moet zijn:</t>
  </si>
  <si>
    <t>Correctie jaarrecht moet zijn:</t>
  </si>
  <si>
    <t>Wettelijk recht moet zijn:</t>
  </si>
  <si>
    <t>Bovenwettelijk recht moet zijn:</t>
  </si>
  <si>
    <t>Vul deze waarde in het veld 'Wettelijk recht'.</t>
  </si>
  <si>
    <t>Vul deze waarde in het veld 'Bovenwettelijk recht'.</t>
  </si>
  <si>
    <t>Blok 1: Het recht bepalen</t>
  </si>
  <si>
    <t>Dit zijn de vakantie uren voor deze werknemer bij een fulltime dienstverband van een volledig jaar.</t>
  </si>
  <si>
    <t>Maandfactor</t>
  </si>
  <si>
    <t>Uren / week</t>
  </si>
  <si>
    <t xml:space="preserve"> = Altijd FULLTIME waardes ingeven!</t>
  </si>
  <si>
    <t>Berekening aantal uren op fulltimebasis</t>
  </si>
  <si>
    <t>Aantal vakantiedagen op jaarbasis?</t>
  </si>
  <si>
    <t>Aantal maanden</t>
  </si>
  <si>
    <t>Verdiep u vanaf oktober / november alvast in de handleiding: 'Jaarovergang Aan- en afwezigheid'!</t>
  </si>
  <si>
    <t>Zie in Delta onder Werkgever &gt; Onderhoud, per werkgever, tabblad Algemeen het veld 'Basisuren per week'</t>
  </si>
  <si>
    <t>In Delta invullen onder A&amp;A &gt; Initiële waarde</t>
  </si>
  <si>
    <t>In Delta invullen onder A&amp;A &gt; Vakantiewet</t>
  </si>
  <si>
    <r>
      <rPr>
        <sz val="11"/>
        <color theme="1"/>
        <rFont val="Calibri"/>
        <family val="2"/>
        <scheme val="minor"/>
      </rPr>
      <t xml:space="preserve">Voer in de periode 7/0 ALTIJD de Vakantiewet actie uit. </t>
    </r>
    <r>
      <rPr>
        <u/>
        <sz val="11"/>
        <color theme="1"/>
        <rFont val="Calibri"/>
        <family val="2"/>
        <scheme val="minor"/>
      </rPr>
      <t>Ook als er geen restanten zijn!</t>
    </r>
    <r>
      <rPr>
        <sz val="11"/>
        <color theme="1"/>
        <rFont val="Calibri"/>
        <family val="2"/>
        <scheme val="minor"/>
      </rPr>
      <t xml:space="preserve"> (zie de handleiding 'Vakantiewet actie')</t>
    </r>
  </si>
  <si>
    <r>
      <t xml:space="preserve">Dus ook inclusief leeftijdsuren, dienstjaren uren etc. </t>
    </r>
    <r>
      <rPr>
        <u/>
        <sz val="11"/>
        <color theme="1"/>
        <rFont val="Calibri"/>
        <family val="2"/>
        <scheme val="minor"/>
      </rPr>
      <t>van deze werknemer op fulltime basis</t>
    </r>
  </si>
  <si>
    <t xml:space="preserve"> = NIET verplicht om in te vullen. U kunt ook alleen de maanden invullen in kolom 'Aantal maanden'.</t>
  </si>
  <si>
    <t xml:space="preserve"> = Vul waardes in voor een juiste berekening.</t>
  </si>
  <si>
    <t>BW</t>
  </si>
  <si>
    <t>Wett.</t>
  </si>
  <si>
    <t xml:space="preserve">Werknemer: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</si>
</sst>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_-;_-* #,##0.00\-;_-* &quot;-&quot;??_-;_-@_-"/>
    <numFmt numFmtId="166" formatCode="0.0000"/>
    <numFmt numFmtId="167" formatCode="0.000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u/>
      <sz val="11"/>
      <color theme="1"/>
      <name val="Calibri"/>
      <family val="2"/>
      <scheme val="minor"/>
    </font>
    <font>
      <sz val="11"/>
      <color theme="0" tint="-4.9989318521683403E-2"/>
      <name val="Calibri"/>
      <family val="2"/>
      <scheme val="minor"/>
    </font>
    <font>
      <b/>
      <sz val="11"/>
      <color rgb="FF00B050"/>
      <name val="Calibri"/>
      <family val="2"/>
      <scheme val="minor"/>
    </font>
    <font>
      <b/>
      <sz val="11"/>
      <color theme="0"/>
      <name val="Calibri"/>
      <family val="2"/>
      <scheme val="minor"/>
    </font>
    <font>
      <sz val="11"/>
      <color theme="0"/>
      <name val="Calibri"/>
      <family val="2"/>
      <scheme val="minor"/>
    </font>
    <font>
      <b/>
      <sz val="11"/>
      <color theme="0" tint="-0.34998626667073579"/>
      <name val="Calibri"/>
      <family val="2"/>
      <scheme val="minor"/>
    </font>
    <font>
      <sz val="11"/>
      <color theme="0" tint="-0.34998626667073579"/>
      <name val="Calibri"/>
      <family val="2"/>
      <scheme val="minor"/>
    </font>
    <font>
      <sz val="9"/>
      <color indexed="81"/>
      <name val="Tahoma"/>
      <family val="2"/>
    </font>
    <font>
      <sz val="11"/>
      <color rgb="FFFF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indexed="64"/>
      </top>
      <bottom/>
      <diagonal/>
    </border>
    <border>
      <left/>
      <right/>
      <top style="medium">
        <color rgb="FF00B050"/>
      </top>
      <bottom/>
      <diagonal/>
    </border>
    <border>
      <left/>
      <right style="medium">
        <color rgb="FF00B050"/>
      </right>
      <top style="medium">
        <color rgb="FF00B050"/>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style="thin">
        <color theme="1"/>
      </top>
      <bottom style="thin">
        <color theme="0"/>
      </bottom>
      <diagonal/>
    </border>
    <border>
      <left style="thin">
        <color indexed="64"/>
      </left>
      <right style="thin">
        <color indexed="64"/>
      </right>
      <top style="thin">
        <color theme="0"/>
      </top>
      <bottom/>
      <diagonal/>
    </border>
    <border>
      <left style="thin">
        <color indexed="64"/>
      </left>
      <right/>
      <top/>
      <bottom/>
      <diagonal/>
    </border>
    <border>
      <left style="thin">
        <color indexed="64"/>
      </left>
      <right/>
      <top/>
      <bottom style="medium">
        <color theme="0" tint="-0.499984740745262"/>
      </bottom>
      <diagonal/>
    </border>
    <border>
      <left/>
      <right/>
      <top/>
      <bottom style="medium">
        <color theme="0" tint="-0.499984740745262"/>
      </bottom>
      <diagonal/>
    </border>
    <border>
      <left/>
      <right style="medium">
        <color rgb="FF00B050"/>
      </right>
      <top/>
      <bottom style="medium">
        <color theme="0" tint="-0.499984740745262"/>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77">
    <xf numFmtId="0" fontId="0" fillId="0" borderId="0" xfId="0"/>
    <xf numFmtId="0" fontId="0" fillId="4" borderId="1" xfId="0" applyFill="1" applyBorder="1" applyProtection="1">
      <protection locked="0"/>
    </xf>
    <xf numFmtId="2" fontId="0" fillId="2" borderId="1" xfId="1" applyNumberFormat="1" applyFont="1" applyFill="1" applyBorder="1" applyProtection="1">
      <protection locked="0"/>
    </xf>
    <xf numFmtId="2" fontId="0" fillId="2" borderId="1" xfId="2" applyNumberFormat="1" applyFont="1" applyFill="1" applyBorder="1" applyProtection="1">
      <protection locked="0"/>
    </xf>
    <xf numFmtId="2" fontId="0" fillId="3" borderId="0" xfId="2" applyNumberFormat="1" applyFont="1" applyFill="1" applyBorder="1" applyProtection="1"/>
    <xf numFmtId="2" fontId="5" fillId="3" borderId="0" xfId="0" applyNumberFormat="1" applyFont="1" applyFill="1" applyBorder="1" applyProtection="1"/>
    <xf numFmtId="2" fontId="3" fillId="3" borderId="0" xfId="0" applyNumberFormat="1" applyFont="1" applyFill="1" applyBorder="1" applyAlignment="1" applyProtection="1">
      <alignment horizontal="right"/>
    </xf>
    <xf numFmtId="2" fontId="2" fillId="0" borderId="0" xfId="2" applyNumberFormat="1" applyFont="1" applyFill="1" applyBorder="1" applyProtection="1"/>
    <xf numFmtId="2" fontId="2" fillId="3" borderId="0" xfId="2" applyNumberFormat="1" applyFont="1" applyFill="1" applyBorder="1" applyProtection="1"/>
    <xf numFmtId="0" fontId="4" fillId="3" borderId="0" xfId="0" applyFont="1" applyFill="1" applyBorder="1" applyAlignment="1" applyProtection="1">
      <alignment horizontal="left"/>
    </xf>
    <xf numFmtId="0" fontId="2" fillId="3" borderId="0" xfId="0" applyFont="1" applyFill="1" applyAlignment="1" applyProtection="1">
      <alignment horizontal="center"/>
      <protection locked="0"/>
    </xf>
    <xf numFmtId="0" fontId="0" fillId="3" borderId="0" xfId="0" applyFill="1" applyProtection="1">
      <protection locked="0"/>
    </xf>
    <xf numFmtId="0" fontId="4" fillId="3" borderId="0" xfId="0" applyFont="1" applyFill="1" applyProtection="1">
      <protection locked="0"/>
    </xf>
    <xf numFmtId="0" fontId="0" fillId="3" borderId="0" xfId="0" applyFill="1" applyAlignment="1" applyProtection="1">
      <alignment horizontal="right"/>
      <protection locked="0"/>
    </xf>
    <xf numFmtId="0" fontId="3" fillId="3" borderId="0" xfId="0" applyFont="1" applyFill="1" applyProtection="1">
      <protection locked="0"/>
    </xf>
    <xf numFmtId="0" fontId="0" fillId="3" borderId="0" xfId="0" applyFill="1" applyBorder="1" applyProtection="1">
      <protection locked="0"/>
    </xf>
    <xf numFmtId="0" fontId="2" fillId="3" borderId="0" xfId="0" applyFont="1" applyFill="1" applyBorder="1" applyProtection="1">
      <protection locked="0"/>
    </xf>
    <xf numFmtId="2" fontId="0" fillId="3" borderId="0" xfId="2" applyNumberFormat="1" applyFont="1" applyFill="1" applyBorder="1" applyProtection="1">
      <protection locked="0"/>
    </xf>
    <xf numFmtId="166" fontId="0" fillId="3" borderId="0" xfId="2" applyNumberFormat="1" applyFont="1" applyFill="1" applyBorder="1" applyProtection="1">
      <protection locked="0"/>
    </xf>
    <xf numFmtId="2" fontId="3" fillId="3" borderId="0" xfId="0" applyNumberFormat="1" applyFont="1" applyFill="1" applyBorder="1" applyAlignment="1" applyProtection="1">
      <alignment horizontal="right"/>
      <protection locked="0"/>
    </xf>
    <xf numFmtId="166" fontId="2" fillId="3" borderId="0" xfId="2" applyNumberFormat="1" applyFont="1" applyFill="1" applyBorder="1" applyProtection="1">
      <protection locked="0"/>
    </xf>
    <xf numFmtId="0" fontId="0" fillId="3" borderId="6" xfId="0" applyFill="1" applyBorder="1" applyProtection="1">
      <protection locked="0"/>
    </xf>
    <xf numFmtId="14" fontId="2" fillId="0" borderId="7" xfId="0" applyNumberFormat="1" applyFont="1" applyBorder="1" applyProtection="1">
      <protection locked="0"/>
    </xf>
    <xf numFmtId="0" fontId="2" fillId="0" borderId="7" xfId="0" applyFont="1" applyBorder="1" applyProtection="1">
      <protection locked="0"/>
    </xf>
    <xf numFmtId="0" fontId="0" fillId="3" borderId="8" xfId="0" applyFill="1" applyBorder="1" applyProtection="1">
      <protection locked="0"/>
    </xf>
    <xf numFmtId="0" fontId="2" fillId="0" borderId="5" xfId="0" applyFont="1" applyBorder="1" applyProtection="1">
      <protection locked="0"/>
    </xf>
    <xf numFmtId="167" fontId="2" fillId="0" borderId="5" xfId="0" applyNumberFormat="1" applyFont="1" applyBorder="1" applyProtection="1"/>
    <xf numFmtId="0" fontId="2" fillId="0" borderId="9" xfId="0" applyFont="1" applyFill="1" applyBorder="1" applyProtection="1">
      <protection locked="0"/>
    </xf>
    <xf numFmtId="2" fontId="3" fillId="3" borderId="0" xfId="2" applyNumberFormat="1" applyFont="1" applyFill="1" applyBorder="1" applyProtection="1"/>
    <xf numFmtId="0" fontId="2" fillId="3" borderId="0" xfId="0" applyFont="1" applyFill="1" applyBorder="1" applyAlignment="1" applyProtection="1">
      <alignment horizontal="center"/>
      <protection locked="0"/>
    </xf>
    <xf numFmtId="0" fontId="0" fillId="3" borderId="10" xfId="0" applyFill="1" applyBorder="1" applyProtection="1">
      <protection locked="0"/>
    </xf>
    <xf numFmtId="0" fontId="0" fillId="3" borderId="11" xfId="0" applyFill="1" applyBorder="1" applyProtection="1">
      <protection locked="0"/>
    </xf>
    <xf numFmtId="166" fontId="0" fillId="3" borderId="12" xfId="2" applyNumberFormat="1" applyFont="1" applyFill="1" applyBorder="1" applyProtection="1">
      <protection locked="0"/>
    </xf>
    <xf numFmtId="166" fontId="2" fillId="3" borderId="12" xfId="2" applyNumberFormat="1" applyFont="1" applyFill="1" applyBorder="1" applyProtection="1">
      <protection locked="0"/>
    </xf>
    <xf numFmtId="2" fontId="0" fillId="3" borderId="13" xfId="2" applyNumberFormat="1" applyFont="1" applyFill="1" applyBorder="1" applyProtection="1">
      <protection locked="0"/>
    </xf>
    <xf numFmtId="166" fontId="2" fillId="3" borderId="13" xfId="2" applyNumberFormat="1" applyFont="1" applyFill="1" applyBorder="1" applyProtection="1">
      <protection locked="0"/>
    </xf>
    <xf numFmtId="166" fontId="2" fillId="3" borderId="14" xfId="2" applyNumberFormat="1" applyFont="1" applyFill="1" applyBorder="1" applyProtection="1">
      <protection locked="0"/>
    </xf>
    <xf numFmtId="0" fontId="6" fillId="3" borderId="10" xfId="0" applyFont="1" applyFill="1" applyBorder="1" applyProtection="1">
      <protection locked="0"/>
    </xf>
    <xf numFmtId="0" fontId="0" fillId="3" borderId="0" xfId="0" applyFill="1" applyBorder="1" applyAlignment="1" applyProtection="1">
      <alignment horizontal="right"/>
      <protection locked="0"/>
    </xf>
    <xf numFmtId="0" fontId="0" fillId="3" borderId="13" xfId="0" applyFill="1" applyBorder="1" applyAlignment="1" applyProtection="1">
      <alignment horizontal="right"/>
      <protection locked="0"/>
    </xf>
    <xf numFmtId="0" fontId="0" fillId="3" borderId="15" xfId="0" applyFill="1" applyBorder="1" applyProtection="1">
      <protection locked="0"/>
    </xf>
    <xf numFmtId="0" fontId="0" fillId="3" borderId="16" xfId="0" applyFill="1" applyBorder="1" applyProtection="1">
      <protection locked="0"/>
    </xf>
    <xf numFmtId="0" fontId="2" fillId="3" borderId="17" xfId="0" applyFont="1" applyFill="1" applyBorder="1" applyProtection="1"/>
    <xf numFmtId="14" fontId="0" fillId="5" borderId="1" xfId="0" applyNumberFormat="1" applyFont="1" applyFill="1" applyBorder="1" applyProtection="1">
      <protection locked="0"/>
    </xf>
    <xf numFmtId="14" fontId="0" fillId="5" borderId="1" xfId="0" applyNumberFormat="1" applyFill="1" applyBorder="1" applyProtection="1">
      <protection locked="0"/>
    </xf>
    <xf numFmtId="167" fontId="2" fillId="3" borderId="16" xfId="0" applyNumberFormat="1" applyFont="1" applyFill="1" applyBorder="1" applyProtection="1"/>
    <xf numFmtId="0" fontId="8" fillId="3" borderId="0" xfId="0" applyFont="1" applyFill="1" applyBorder="1" applyProtection="1">
      <protection locked="0"/>
    </xf>
    <xf numFmtId="0" fontId="9" fillId="3" borderId="0" xfId="0" applyFont="1" applyFill="1" applyBorder="1" applyProtection="1">
      <protection locked="0"/>
    </xf>
    <xf numFmtId="0" fontId="9" fillId="3" borderId="0" xfId="0" applyFont="1" applyFill="1" applyBorder="1" applyAlignment="1" applyProtection="1">
      <alignment horizontal="center"/>
      <protection locked="0"/>
    </xf>
    <xf numFmtId="0" fontId="9" fillId="3" borderId="12" xfId="0" applyFont="1" applyFill="1" applyBorder="1" applyAlignment="1" applyProtection="1">
      <alignment horizontal="center"/>
      <protection locked="0"/>
    </xf>
    <xf numFmtId="2" fontId="10" fillId="3" borderId="0" xfId="2" applyNumberFormat="1" applyFont="1" applyFill="1" applyBorder="1" applyProtection="1"/>
    <xf numFmtId="166" fontId="10" fillId="3" borderId="0" xfId="2" applyNumberFormat="1" applyFont="1" applyFill="1" applyBorder="1" applyProtection="1"/>
    <xf numFmtId="166" fontId="10" fillId="3" borderId="12" xfId="2" applyNumberFormat="1" applyFont="1" applyFill="1" applyBorder="1" applyProtection="1"/>
    <xf numFmtId="166" fontId="10" fillId="3" borderId="0" xfId="2" applyNumberFormat="1" applyFont="1" applyFill="1" applyBorder="1" applyProtection="1">
      <protection locked="0"/>
    </xf>
    <xf numFmtId="166" fontId="10" fillId="3" borderId="12" xfId="2" applyNumberFormat="1" applyFont="1" applyFill="1" applyBorder="1" applyProtection="1">
      <protection locked="0"/>
    </xf>
    <xf numFmtId="166" fontId="9" fillId="3" borderId="0" xfId="2" applyNumberFormat="1" applyFont="1" applyFill="1" applyBorder="1" applyProtection="1"/>
    <xf numFmtId="166" fontId="9" fillId="3" borderId="12" xfId="2" applyNumberFormat="1" applyFont="1" applyFill="1" applyBorder="1" applyProtection="1"/>
    <xf numFmtId="0" fontId="0" fillId="3" borderId="0" xfId="0" quotePrefix="1" applyFill="1" applyProtection="1">
      <protection locked="0"/>
    </xf>
    <xf numFmtId="167" fontId="2" fillId="3" borderId="0" xfId="2" applyNumberFormat="1" applyFont="1" applyFill="1" applyBorder="1" applyProtection="1"/>
    <xf numFmtId="167" fontId="2" fillId="3" borderId="13" xfId="0" applyNumberFormat="1" applyFont="1" applyFill="1" applyBorder="1" applyProtection="1"/>
    <xf numFmtId="0" fontId="8" fillId="3" borderId="0" xfId="0" applyFont="1" applyFill="1" applyProtection="1">
      <protection locked="0"/>
    </xf>
    <xf numFmtId="0" fontId="8" fillId="3" borderId="0" xfId="0" applyFont="1" applyFill="1" applyProtection="1"/>
    <xf numFmtId="0" fontId="0" fillId="3" borderId="0" xfId="0" applyFill="1" applyProtection="1"/>
    <xf numFmtId="0" fontId="4" fillId="3" borderId="0" xfId="0" applyFont="1" applyFill="1" applyProtection="1"/>
    <xf numFmtId="0" fontId="12" fillId="3" borderId="0" xfId="0" applyFont="1" applyFill="1" applyProtection="1">
      <protection locked="0"/>
    </xf>
    <xf numFmtId="167" fontId="2" fillId="3" borderId="18" xfId="0" applyNumberFormat="1" applyFont="1" applyFill="1" applyBorder="1" applyProtection="1"/>
    <xf numFmtId="2" fontId="10" fillId="3" borderId="19" xfId="2" applyNumberFormat="1" applyFont="1" applyFill="1" applyBorder="1" applyProtection="1"/>
    <xf numFmtId="2" fontId="10" fillId="3" borderId="20" xfId="2" applyNumberFormat="1" applyFont="1" applyFill="1" applyBorder="1" applyProtection="1"/>
    <xf numFmtId="166" fontId="10" fillId="3" borderId="21" xfId="2" applyNumberFormat="1" applyFont="1" applyFill="1" applyBorder="1" applyProtection="1"/>
    <xf numFmtId="166" fontId="10" fillId="3" borderId="22" xfId="2" applyNumberFormat="1" applyFont="1" applyFill="1" applyBorder="1" applyProtection="1"/>
    <xf numFmtId="166" fontId="10" fillId="3" borderId="12" xfId="2" applyNumberFormat="1" applyFont="1" applyFill="1" applyBorder="1" applyAlignment="1" applyProtection="1">
      <alignment horizontal="center"/>
    </xf>
    <xf numFmtId="166" fontId="10" fillId="3" borderId="0" xfId="2" applyNumberFormat="1" applyFont="1" applyFill="1" applyBorder="1" applyAlignment="1" applyProtection="1">
      <alignment horizontal="center"/>
    </xf>
    <xf numFmtId="0" fontId="7" fillId="3" borderId="0" xfId="0" applyFont="1" applyFill="1" applyBorder="1" applyAlignment="1" applyProtection="1">
      <alignment horizontal="center"/>
      <protection locked="0"/>
    </xf>
    <xf numFmtId="0" fontId="7" fillId="3" borderId="12" xfId="0" applyFont="1" applyFill="1" applyBorder="1" applyAlignment="1" applyProtection="1">
      <alignment horizontal="center"/>
      <protection locked="0"/>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cellXfs>
  <cellStyles count="3">
    <cellStyle name="Komma" xfId="1" builtinId="3"/>
    <cellStyle name="Standaard" xfId="0" builtinId="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9"/>
  <sheetViews>
    <sheetView tabSelected="1" zoomScaleNormal="100" workbookViewId="0">
      <selection activeCell="C1" sqref="C1:E1"/>
    </sheetView>
  </sheetViews>
  <sheetFormatPr defaultRowHeight="15" x14ac:dyDescent="0.25"/>
  <cols>
    <col min="1" max="1" width="11.42578125" style="11" customWidth="1"/>
    <col min="2" max="2" width="11.5703125" style="11" customWidth="1"/>
    <col min="3" max="3" width="12.7109375" style="11" customWidth="1"/>
    <col min="4" max="4" width="15.140625" style="11" customWidth="1"/>
    <col min="5" max="5" width="11.85546875" style="11" customWidth="1"/>
    <col min="6" max="6" width="17" style="11" customWidth="1"/>
    <col min="7" max="7" width="10.85546875" style="11" customWidth="1"/>
    <col min="8" max="8" width="12.140625" style="11" customWidth="1"/>
    <col min="9" max="9" width="9.140625" style="11" customWidth="1"/>
    <col min="10" max="11" width="9.140625" style="11"/>
    <col min="12" max="12" width="10.5703125" style="11" bestFit="1" customWidth="1"/>
    <col min="13" max="13" width="11.85546875" style="11" bestFit="1" customWidth="1"/>
    <col min="14" max="14" width="11.7109375" style="11" bestFit="1" customWidth="1"/>
    <col min="15" max="15" width="13.28515625" style="11" bestFit="1" customWidth="1"/>
    <col min="16" max="16384" width="9.140625" style="11"/>
  </cols>
  <sheetData>
    <row r="1" spans="1:21" x14ac:dyDescent="0.25">
      <c r="B1" s="10" t="s">
        <v>34</v>
      </c>
      <c r="C1" s="74"/>
      <c r="D1" s="75"/>
      <c r="E1" s="76"/>
      <c r="F1" s="11" t="s">
        <v>9</v>
      </c>
      <c r="N1" s="1"/>
      <c r="O1" s="57" t="s">
        <v>20</v>
      </c>
    </row>
    <row r="2" spans="1:21" x14ac:dyDescent="0.25">
      <c r="N2" s="2"/>
      <c r="O2" s="11" t="s">
        <v>31</v>
      </c>
    </row>
    <row r="3" spans="1:21" x14ac:dyDescent="0.25">
      <c r="A3" s="12" t="s">
        <v>21</v>
      </c>
      <c r="N3" s="44"/>
      <c r="O3" s="57" t="s">
        <v>30</v>
      </c>
    </row>
    <row r="4" spans="1:21" x14ac:dyDescent="0.25">
      <c r="C4" s="13" t="s">
        <v>6</v>
      </c>
      <c r="D4" s="1"/>
      <c r="E4" s="11" t="s">
        <v>25</v>
      </c>
      <c r="N4" s="14"/>
      <c r="R4" s="64"/>
      <c r="S4" s="64"/>
      <c r="T4" s="64"/>
    </row>
    <row r="5" spans="1:21" x14ac:dyDescent="0.25">
      <c r="C5" s="13" t="s">
        <v>22</v>
      </c>
      <c r="D5" s="1"/>
      <c r="E5" s="11" t="s">
        <v>29</v>
      </c>
      <c r="M5" s="64"/>
      <c r="N5" s="64"/>
      <c r="O5" s="64"/>
      <c r="P5" s="64"/>
      <c r="Q5" s="64"/>
      <c r="R5" s="64"/>
      <c r="S5" s="64"/>
      <c r="T5" s="64"/>
    </row>
    <row r="6" spans="1:21" x14ac:dyDescent="0.25">
      <c r="C6" s="13" t="s">
        <v>2</v>
      </c>
      <c r="D6" s="27">
        <f>D4/5*D5</f>
        <v>0</v>
      </c>
      <c r="E6" s="11" t="s">
        <v>17</v>
      </c>
      <c r="M6" s="64"/>
      <c r="N6" s="64"/>
      <c r="O6" s="60">
        <f>YEAR(A12)</f>
        <v>1900</v>
      </c>
      <c r="P6" s="61" t="e">
        <f>VLOOKUP(O6,R6:S19,2,FALSE)</f>
        <v>#N/A</v>
      </c>
      <c r="Q6" s="61"/>
      <c r="R6" s="61">
        <v>2012</v>
      </c>
      <c r="S6" s="61">
        <v>366</v>
      </c>
      <c r="T6" s="64"/>
      <c r="U6" s="64"/>
    </row>
    <row r="7" spans="1:21" x14ac:dyDescent="0.25">
      <c r="M7" s="64"/>
      <c r="N7" s="64"/>
      <c r="O7" s="64"/>
      <c r="P7" s="64"/>
      <c r="Q7" s="64"/>
      <c r="R7" s="61">
        <v>2013</v>
      </c>
      <c r="S7" s="61">
        <v>365</v>
      </c>
      <c r="T7" s="64"/>
      <c r="U7" s="64"/>
    </row>
    <row r="8" spans="1:21" ht="15.75" thickBot="1" x14ac:dyDescent="0.3">
      <c r="A8" s="12" t="s">
        <v>5</v>
      </c>
      <c r="K8" s="12"/>
      <c r="M8" s="64"/>
      <c r="N8" s="64"/>
      <c r="O8" s="64"/>
      <c r="P8" s="64"/>
      <c r="Q8" s="64"/>
      <c r="R8" s="61">
        <v>2014</v>
      </c>
      <c r="S8" s="61">
        <v>365</v>
      </c>
      <c r="T8" s="64"/>
      <c r="U8" s="64"/>
    </row>
    <row r="9" spans="1:21" x14ac:dyDescent="0.25">
      <c r="A9" s="37" t="s">
        <v>16</v>
      </c>
      <c r="B9" s="37"/>
      <c r="C9" s="37"/>
      <c r="D9" s="30"/>
      <c r="E9" s="30"/>
      <c r="F9" s="30"/>
      <c r="G9" s="30"/>
      <c r="H9" s="31"/>
      <c r="K9" s="12"/>
      <c r="R9" s="61">
        <v>2015</v>
      </c>
      <c r="S9" s="61">
        <v>365</v>
      </c>
      <c r="T9" s="64"/>
      <c r="U9" s="64"/>
    </row>
    <row r="10" spans="1:21" x14ac:dyDescent="0.25">
      <c r="B10" s="40"/>
      <c r="C10" s="16"/>
      <c r="D10" s="15"/>
      <c r="E10" s="15"/>
      <c r="F10" s="46"/>
      <c r="G10" s="72" t="s">
        <v>1</v>
      </c>
      <c r="H10" s="73"/>
      <c r="R10" s="61">
        <v>2016</v>
      </c>
      <c r="S10" s="61">
        <v>366</v>
      </c>
      <c r="T10" s="64"/>
      <c r="U10" s="64"/>
    </row>
    <row r="11" spans="1:21" x14ac:dyDescent="0.25">
      <c r="A11" s="22" t="s">
        <v>4</v>
      </c>
      <c r="B11" s="23" t="s">
        <v>3</v>
      </c>
      <c r="C11" s="25" t="s">
        <v>18</v>
      </c>
      <c r="D11" s="16" t="s">
        <v>23</v>
      </c>
      <c r="E11" s="29" t="s">
        <v>19</v>
      </c>
      <c r="F11" s="47" t="s">
        <v>0</v>
      </c>
      <c r="G11" s="48" t="s">
        <v>33</v>
      </c>
      <c r="H11" s="49" t="s">
        <v>32</v>
      </c>
      <c r="R11" s="61">
        <v>2017</v>
      </c>
      <c r="S11" s="61">
        <v>365</v>
      </c>
      <c r="T11" s="64"/>
      <c r="U11" s="64"/>
    </row>
    <row r="12" spans="1:21" x14ac:dyDescent="0.25">
      <c r="A12" s="43"/>
      <c r="B12" s="43"/>
      <c r="C12" s="26" t="str">
        <f>IF(B12="","",(B12-A12+1)/P6*12)</f>
        <v/>
      </c>
      <c r="D12" s="3"/>
      <c r="E12" s="2"/>
      <c r="F12" s="50" t="str">
        <f t="shared" ref="F12:F17" si="0">IF(D12&lt;&gt;"",(D12/12)*$D$6*(E12/$D$4),IF(C12&lt;&gt;"",(C12/12)*$D$6*(E12/$D$4),""))</f>
        <v/>
      </c>
      <c r="G12" s="71" t="str">
        <f t="shared" ref="G12:G17" si="1">IF(D12&lt;&gt;"",$D$4*4*(E12/$D$4)*(D12/12),IF(C12&lt;&gt;"",$D$4*4*(E12/$D$4)*(C12/12),""))</f>
        <v/>
      </c>
      <c r="H12" s="70" t="str">
        <f>IF(AND(C12="",D12=""),"",F12-G12)</f>
        <v/>
      </c>
      <c r="R12" s="60">
        <v>2018</v>
      </c>
      <c r="S12" s="60">
        <v>365</v>
      </c>
      <c r="T12" s="64"/>
      <c r="U12" s="64"/>
    </row>
    <row r="13" spans="1:21" x14ac:dyDescent="0.25">
      <c r="A13" s="44"/>
      <c r="B13" s="44"/>
      <c r="C13" s="26" t="str">
        <f>IF(B13="","",(B13-A13+1)/P6*12)</f>
        <v/>
      </c>
      <c r="D13" s="3"/>
      <c r="E13" s="2"/>
      <c r="F13" s="50" t="str">
        <f t="shared" si="0"/>
        <v/>
      </c>
      <c r="G13" s="51" t="str">
        <f t="shared" si="1"/>
        <v/>
      </c>
      <c r="H13" s="52" t="str">
        <f t="shared" ref="H13:H16" si="2">IF(AND(C13="",D13=""),"",F13-G13)</f>
        <v/>
      </c>
      <c r="R13" s="60">
        <v>2019</v>
      </c>
      <c r="S13" s="60">
        <v>365</v>
      </c>
      <c r="T13" s="64"/>
      <c r="U13" s="64"/>
    </row>
    <row r="14" spans="1:21" x14ac:dyDescent="0.25">
      <c r="A14" s="44"/>
      <c r="B14" s="44"/>
      <c r="C14" s="26" t="str">
        <f>IF(B14="","",(B14-A14+1)/P6*12)</f>
        <v/>
      </c>
      <c r="D14" s="3"/>
      <c r="E14" s="2"/>
      <c r="F14" s="50" t="str">
        <f t="shared" si="0"/>
        <v/>
      </c>
      <c r="G14" s="51" t="str">
        <f t="shared" si="1"/>
        <v/>
      </c>
      <c r="H14" s="52" t="str">
        <f t="shared" si="2"/>
        <v/>
      </c>
      <c r="R14" s="60">
        <v>2020</v>
      </c>
      <c r="S14" s="60">
        <v>366</v>
      </c>
      <c r="T14" s="64"/>
      <c r="U14" s="64"/>
    </row>
    <row r="15" spans="1:21" x14ac:dyDescent="0.25">
      <c r="A15" s="44"/>
      <c r="B15" s="44"/>
      <c r="C15" s="26" t="str">
        <f>IF(B15="","",(B15-A15+1)/P6*12)</f>
        <v/>
      </c>
      <c r="D15" s="3"/>
      <c r="E15" s="2"/>
      <c r="F15" s="50" t="str">
        <f t="shared" si="0"/>
        <v/>
      </c>
      <c r="G15" s="51" t="str">
        <f t="shared" si="1"/>
        <v/>
      </c>
      <c r="H15" s="52" t="str">
        <f t="shared" si="2"/>
        <v/>
      </c>
      <c r="R15" s="60">
        <v>2021</v>
      </c>
      <c r="S15" s="60">
        <v>365</v>
      </c>
      <c r="T15" s="64"/>
      <c r="U15" s="64"/>
    </row>
    <row r="16" spans="1:21" x14ac:dyDescent="0.25">
      <c r="A16" s="44"/>
      <c r="B16" s="44"/>
      <c r="C16" s="65" t="str">
        <f>IF(B16="","",(B16-A16+1)/P6*12)</f>
        <v/>
      </c>
      <c r="D16" s="3"/>
      <c r="E16" s="2"/>
      <c r="F16" s="66" t="str">
        <f t="shared" si="0"/>
        <v/>
      </c>
      <c r="G16" s="51" t="str">
        <f t="shared" si="1"/>
        <v/>
      </c>
      <c r="H16" s="52" t="str">
        <f t="shared" si="2"/>
        <v/>
      </c>
      <c r="R16" s="60">
        <v>2022</v>
      </c>
      <c r="S16" s="60">
        <v>365</v>
      </c>
      <c r="T16" s="64"/>
      <c r="U16" s="64"/>
    </row>
    <row r="17" spans="1:21" ht="15.75" thickBot="1" x14ac:dyDescent="0.3">
      <c r="A17" s="44"/>
      <c r="B17" s="44"/>
      <c r="C17" s="65" t="str">
        <f>IF(B17="","",(B17-A17+1)/P6*12)</f>
        <v/>
      </c>
      <c r="D17" s="3"/>
      <c r="E17" s="2"/>
      <c r="F17" s="67" t="str">
        <f t="shared" si="0"/>
        <v/>
      </c>
      <c r="G17" s="68" t="str">
        <f t="shared" si="1"/>
        <v/>
      </c>
      <c r="H17" s="69" t="str">
        <f t="shared" ref="H17" si="3">IF(AND(C17="",D17=""),"",F17-G17)</f>
        <v/>
      </c>
      <c r="R17" s="60">
        <v>2023</v>
      </c>
      <c r="S17" s="60">
        <v>365</v>
      </c>
      <c r="T17" s="64"/>
      <c r="U17" s="64"/>
    </row>
    <row r="18" spans="1:21" x14ac:dyDescent="0.25">
      <c r="A18" s="24"/>
      <c r="B18" s="24"/>
      <c r="C18" s="42"/>
      <c r="D18" s="4"/>
      <c r="E18" s="5">
        <f>IF(E16&lt;&gt;"",E16,IF(E15&lt;&gt;"",E15,IF(E14&lt;&gt;"",E14,IF(E13&lt;&gt;"",E13,E12))))</f>
        <v>0</v>
      </c>
      <c r="F18" s="50"/>
      <c r="G18" s="53"/>
      <c r="H18" s="54"/>
      <c r="R18" s="60">
        <v>2024</v>
      </c>
      <c r="S18" s="60">
        <v>366</v>
      </c>
      <c r="T18" s="64"/>
      <c r="U18" s="64"/>
    </row>
    <row r="19" spans="1:21" x14ac:dyDescent="0.25">
      <c r="A19" s="41"/>
      <c r="B19" s="41"/>
      <c r="C19" s="45">
        <f>SUM(C12:C18)</f>
        <v>0</v>
      </c>
      <c r="D19" s="4">
        <f>SUM(D12:D18)</f>
        <v>0</v>
      </c>
      <c r="E19" s="6"/>
      <c r="F19" s="50">
        <f>SUM(F12:F18)</f>
        <v>0</v>
      </c>
      <c r="G19" s="55">
        <f>SUM(G12:G18)</f>
        <v>0</v>
      </c>
      <c r="H19" s="56">
        <f>SUM(H12:H18)</f>
        <v>0</v>
      </c>
      <c r="R19" s="60">
        <v>2025</v>
      </c>
      <c r="S19" s="60">
        <v>365</v>
      </c>
      <c r="T19" s="64"/>
      <c r="U19" s="64"/>
    </row>
    <row r="20" spans="1:21" x14ac:dyDescent="0.25">
      <c r="A20" s="16" t="s">
        <v>26</v>
      </c>
      <c r="D20" s="19"/>
      <c r="E20" s="17"/>
      <c r="F20" s="28" t="str">
        <f>IF(AND(C12="",D12=""),"",IF(D19=0,IF(C19=12,"",ROUND(C19,3)&amp;" maanden is geen heel jaar. Klopt dat?"),IF(D19=12,"",D19&amp;" maanden is geen heel jaar. Klopt dat?")))</f>
        <v/>
      </c>
      <c r="G20" s="20"/>
      <c r="H20" s="33"/>
      <c r="R20" s="60"/>
      <c r="S20" s="60"/>
      <c r="T20" s="64"/>
      <c r="U20" s="64"/>
    </row>
    <row r="21" spans="1:21" x14ac:dyDescent="0.25">
      <c r="B21" s="15"/>
      <c r="C21" s="38" t="s">
        <v>10</v>
      </c>
      <c r="D21" s="7" t="str">
        <f>IF(D4="","",E18/D4*D6)</f>
        <v/>
      </c>
      <c r="E21" s="17" t="s">
        <v>7</v>
      </c>
      <c r="F21" s="15"/>
      <c r="G21" s="20"/>
      <c r="H21" s="33"/>
      <c r="L21" s="15"/>
      <c r="R21" s="64"/>
      <c r="S21" s="64"/>
      <c r="T21" s="64"/>
      <c r="U21" s="64"/>
    </row>
    <row r="22" spans="1:21" x14ac:dyDescent="0.25">
      <c r="B22" s="15"/>
      <c r="C22" s="38" t="s">
        <v>11</v>
      </c>
      <c r="D22" s="8" t="str">
        <f>IF(D21="","",F19-D21)</f>
        <v/>
      </c>
      <c r="E22" s="17" t="s">
        <v>8</v>
      </c>
      <c r="F22" s="15"/>
      <c r="G22" s="18"/>
      <c r="H22" s="32"/>
      <c r="L22" s="15"/>
      <c r="R22" s="64"/>
      <c r="S22" s="64"/>
      <c r="T22" s="64"/>
      <c r="U22" s="64"/>
    </row>
    <row r="23" spans="1:21" x14ac:dyDescent="0.25">
      <c r="B23" s="15"/>
      <c r="C23" s="15"/>
      <c r="D23" s="8"/>
      <c r="E23" s="17"/>
      <c r="F23" s="15"/>
      <c r="G23" s="18"/>
      <c r="H23" s="32"/>
      <c r="L23" s="15"/>
    </row>
    <row r="24" spans="1:21" x14ac:dyDescent="0.25">
      <c r="A24" s="16" t="s">
        <v>27</v>
      </c>
      <c r="B24" s="15"/>
      <c r="D24" s="9"/>
      <c r="E24" s="17"/>
      <c r="F24" s="15"/>
      <c r="G24" s="18"/>
      <c r="H24" s="32"/>
      <c r="L24" s="15"/>
    </row>
    <row r="25" spans="1:21" x14ac:dyDescent="0.25">
      <c r="B25" s="15"/>
      <c r="C25" s="38" t="s">
        <v>12</v>
      </c>
      <c r="D25" s="58">
        <f>G19</f>
        <v>0</v>
      </c>
      <c r="E25" s="17" t="s">
        <v>14</v>
      </c>
      <c r="F25" s="15"/>
      <c r="G25" s="18"/>
      <c r="H25" s="32"/>
      <c r="I25" s="21"/>
      <c r="J25" s="15"/>
      <c r="L25" s="15"/>
    </row>
    <row r="26" spans="1:21" ht="15.75" thickBot="1" x14ac:dyDescent="0.3">
      <c r="A26" s="34"/>
      <c r="B26" s="34"/>
      <c r="C26" s="39" t="s">
        <v>13</v>
      </c>
      <c r="D26" s="59">
        <f>H19</f>
        <v>0</v>
      </c>
      <c r="E26" s="34" t="s">
        <v>15</v>
      </c>
      <c r="F26" s="34"/>
      <c r="G26" s="35"/>
      <c r="H26" s="36"/>
      <c r="I26" s="21"/>
      <c r="J26" s="15"/>
      <c r="L26" s="15"/>
    </row>
    <row r="27" spans="1:21" x14ac:dyDescent="0.25">
      <c r="I27" s="21"/>
      <c r="J27" s="15"/>
      <c r="L27" s="15"/>
    </row>
    <row r="28" spans="1:21" x14ac:dyDescent="0.25">
      <c r="A28" s="63" t="s">
        <v>28</v>
      </c>
      <c r="L28" s="15"/>
    </row>
    <row r="29" spans="1:21" x14ac:dyDescent="0.25">
      <c r="A29" s="62" t="s">
        <v>24</v>
      </c>
      <c r="L29" s="15"/>
    </row>
  </sheetData>
  <sheetProtection selectLockedCells="1"/>
  <mergeCells count="2">
    <mergeCell ref="G10:H10"/>
    <mergeCell ref="C1:E1"/>
  </mergeCells>
  <pageMargins left="0.70866141732283472" right="0" top="0.74803149606299213" bottom="0.74803149606299213" header="0.31496062992125984" footer="0.31496062992125984"/>
  <pageSetup paperSize="9" scale="62" orientation="portrait" r:id="rId1"/>
  <ignoredErrors>
    <ignoredError sqref="O6" unlockedFormula="1"/>
    <ignoredError sqref="P6"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Vakantiewet</vt:lpstr>
      <vt:lpstr>Vakantiewet!Afdrukbereik</vt:lpstr>
    </vt:vector>
  </TitlesOfParts>
  <Company>BCS HRM en Salarisadministratie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van Rossum</dc:creator>
  <cp:lastModifiedBy>Ingrid van Rossum</cp:lastModifiedBy>
  <cp:lastPrinted>2018-09-27T09:21:24Z</cp:lastPrinted>
  <dcterms:created xsi:type="dcterms:W3CDTF">2012-10-25T11:33:22Z</dcterms:created>
  <dcterms:modified xsi:type="dcterms:W3CDTF">2022-09-08T07:21:16Z</dcterms:modified>
</cp:coreProperties>
</file>